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BSVZurzach\Webseite BSV Zurzach\Feldschiessen\"/>
    </mc:Choice>
  </mc:AlternateContent>
  <xr:revisionPtr revIDLastSave="0" documentId="13_ncr:1_{7E82D94C-B331-4E2C-BE5A-5E06CB1B27BA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Auswertung" sheetId="1" r:id="rId1"/>
    <sheet name="Hilfstabell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6" i="1"/>
  <c r="K6" i="1" l="1"/>
  <c r="L6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P3" i="1" l="1"/>
  <c r="P2" i="1"/>
  <c r="P1" i="1"/>
  <c r="M1" i="1"/>
  <c r="M3" i="1" l="1"/>
  <c r="N3" i="1" s="1"/>
  <c r="M2" i="1"/>
  <c r="N2" i="1" s="1"/>
</calcChain>
</file>

<file path=xl/sharedStrings.xml><?xml version="1.0" encoding="utf-8"?>
<sst xmlns="http://schemas.openxmlformats.org/spreadsheetml/2006/main" count="38" uniqueCount="37">
  <si>
    <t>Resultat</t>
  </si>
  <si>
    <t>Name</t>
  </si>
  <si>
    <t>Vorname</t>
  </si>
  <si>
    <t>Jahrgang</t>
  </si>
  <si>
    <t>Alterskat.</t>
  </si>
  <si>
    <t>Dame</t>
  </si>
  <si>
    <t>Kranz</t>
  </si>
  <si>
    <t>Karte</t>
  </si>
  <si>
    <t>18 Fig.</t>
  </si>
  <si>
    <t>Waffe</t>
  </si>
  <si>
    <t>Verein Ort</t>
  </si>
  <si>
    <t>Verein Name</t>
  </si>
  <si>
    <t>Adresse</t>
  </si>
  <si>
    <t>PLZ</t>
  </si>
  <si>
    <t>Wohnort</t>
  </si>
  <si>
    <t>Jahrgang von</t>
  </si>
  <si>
    <t>Jahrgang bis</t>
  </si>
  <si>
    <t>Anerkennungskarte</t>
  </si>
  <si>
    <t>Kranzauszeichnung</t>
  </si>
  <si>
    <t>Kategorie</t>
  </si>
  <si>
    <t>E / S</t>
  </si>
  <si>
    <t>V</t>
  </si>
  <si>
    <t>SV</t>
  </si>
  <si>
    <t>JS / J</t>
  </si>
  <si>
    <t>Datum</t>
  </si>
  <si>
    <t>Total Schützen:</t>
  </si>
  <si>
    <t>Total Kränze:</t>
  </si>
  <si>
    <t>Total Karten:</t>
  </si>
  <si>
    <t>Ja</t>
  </si>
  <si>
    <t>Stgw 90:</t>
  </si>
  <si>
    <t>Stgw 57:</t>
  </si>
  <si>
    <t>Karabiner:</t>
  </si>
  <si>
    <t>Muster</t>
  </si>
  <si>
    <t xml:space="preserve">Peter </t>
  </si>
  <si>
    <t xml:space="preserve">Schützenhausstrasse </t>
  </si>
  <si>
    <t xml:space="preserve">Döttingen </t>
  </si>
  <si>
    <t>Karabiner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</si>
</sst>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90" zoomScaleNormal="90" workbookViewId="0">
      <pane ySplit="5" topLeftCell="A6" activePane="bottomLeft" state="frozen"/>
      <selection pane="bottomLeft" activeCell="P6" sqref="P6"/>
    </sheetView>
  </sheetViews>
  <sheetFormatPr baseColWidth="10" defaultRowHeight="15" x14ac:dyDescent="0.25"/>
  <cols>
    <col min="1" max="1" width="11.85546875" style="3" customWidth="1"/>
    <col min="2" max="2" width="8.28515625" style="3" bestFit="1" customWidth="1"/>
    <col min="3" max="3" width="13" bestFit="1" customWidth="1"/>
    <col min="4" max="4" width="11" customWidth="1"/>
    <col min="5" max="5" width="23.7109375" bestFit="1" customWidth="1"/>
    <col min="6" max="6" width="8.28515625" customWidth="1"/>
    <col min="7" max="7" width="14.28515625" bestFit="1" customWidth="1"/>
    <col min="8" max="8" width="10.140625" customWidth="1"/>
    <col min="9" max="9" width="11.28515625" customWidth="1"/>
    <col min="10" max="10" width="6.140625" bestFit="1" customWidth="1"/>
    <col min="11" max="11" width="5.85546875" customWidth="1"/>
    <col min="12" max="12" width="5.7109375" customWidth="1"/>
    <col min="13" max="13" width="6.5703125" bestFit="1" customWidth="1"/>
    <col min="14" max="14" width="9.5703125" bestFit="1" customWidth="1"/>
    <col min="15" max="15" width="12.7109375" bestFit="1" customWidth="1"/>
    <col min="16" max="16" width="29.85546875" customWidth="1"/>
  </cols>
  <sheetData>
    <row r="1" spans="1:16" x14ac:dyDescent="0.25">
      <c r="J1" t="s">
        <v>25</v>
      </c>
      <c r="M1">
        <f>COUNTIF(C6:C99,"*")</f>
        <v>1</v>
      </c>
      <c r="N1" s="3"/>
      <c r="O1" t="s">
        <v>29</v>
      </c>
      <c r="P1" s="2">
        <f>COUNTIF(N6:N99,"Stgw 90")</f>
        <v>0</v>
      </c>
    </row>
    <row r="2" spans="1:16" x14ac:dyDescent="0.25">
      <c r="J2" t="s">
        <v>26</v>
      </c>
      <c r="M2">
        <f>COUNTIF(K6:K99,"Kranz")</f>
        <v>1</v>
      </c>
      <c r="N2" s="4">
        <f>M2/M1</f>
        <v>1</v>
      </c>
      <c r="O2" t="s">
        <v>30</v>
      </c>
      <c r="P2" s="2">
        <f>COUNTIF(N6:N99,"Stgw 57")</f>
        <v>0</v>
      </c>
    </row>
    <row r="3" spans="1:16" x14ac:dyDescent="0.25">
      <c r="J3" t="s">
        <v>27</v>
      </c>
      <c r="M3">
        <f>COUNTIF(L6:L99,"Karte")</f>
        <v>1</v>
      </c>
      <c r="N3" s="4">
        <f>M3/M1</f>
        <v>1</v>
      </c>
      <c r="O3" t="s">
        <v>31</v>
      </c>
      <c r="P3" s="2">
        <f>COUNTIF(N6:N99,"Karabiner")</f>
        <v>1</v>
      </c>
    </row>
    <row r="5" spans="1:16" s="1" customFormat="1" x14ac:dyDescent="0.25">
      <c r="A5" s="5" t="s">
        <v>24</v>
      </c>
      <c r="B5" s="5" t="s">
        <v>0</v>
      </c>
      <c r="C5" s="1" t="s">
        <v>1</v>
      </c>
      <c r="D5" s="1" t="s">
        <v>2</v>
      </c>
      <c r="E5" s="1" t="s">
        <v>12</v>
      </c>
      <c r="F5" s="1" t="s">
        <v>13</v>
      </c>
      <c r="G5" s="1" t="s">
        <v>14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11</v>
      </c>
    </row>
    <row r="6" spans="1:16" x14ac:dyDescent="0.25">
      <c r="A6" s="6">
        <v>44337</v>
      </c>
      <c r="B6" s="3">
        <v>70</v>
      </c>
      <c r="C6" t="s">
        <v>32</v>
      </c>
      <c r="D6" t="s">
        <v>33</v>
      </c>
      <c r="E6" t="s">
        <v>34</v>
      </c>
      <c r="F6">
        <v>5312</v>
      </c>
      <c r="G6" t="s">
        <v>35</v>
      </c>
      <c r="H6">
        <v>1989</v>
      </c>
      <c r="I6" t="str">
        <f>IF(H6="","",VLOOKUP(Auswertung!H6,Hilfstabelle!$B$2:$E$6,4))</f>
        <v>E / S</v>
      </c>
      <c r="K6" t="str">
        <f>IF(B6="","",IF(M6="Ja","Kranz",IF(B6&gt;=(VLOOKUP(Auswertung!H8,Hilfstabelle!$B$2:$E$6,3)),"Kranz","")))</f>
        <v>Kranz</v>
      </c>
      <c r="L6" t="str">
        <f>IF(B6="","",IF(M6="Ja","Karte",IF(B6&gt;=(VLOOKUP(Auswertung!H8,Hilfstabelle!$B$2:$E$6,2)),"Karte","")))</f>
        <v>Karte</v>
      </c>
      <c r="M6" t="s">
        <v>28</v>
      </c>
      <c r="N6" t="s">
        <v>36</v>
      </c>
    </row>
    <row r="7" spans="1:16" x14ac:dyDescent="0.25">
      <c r="A7" s="6"/>
      <c r="I7" t="str">
        <f>IF(H7="","",VLOOKUP(Auswertung!H7,Hilfstabelle!$B$2:$E$6,4))</f>
        <v/>
      </c>
    </row>
    <row r="8" spans="1:16" x14ac:dyDescent="0.25">
      <c r="A8" s="6"/>
      <c r="I8" t="str">
        <f>IF(H8="","",VLOOKUP(Auswertung!H8,Hilfstabelle!$B$2:$E$6,4))</f>
        <v/>
      </c>
    </row>
    <row r="9" spans="1:16" x14ac:dyDescent="0.25">
      <c r="A9" s="6"/>
      <c r="I9" t="str">
        <f>IF(H9="","",VLOOKUP(Auswertung!H9,Hilfstabelle!$B$2:$E$6,4))</f>
        <v/>
      </c>
    </row>
    <row r="10" spans="1:16" x14ac:dyDescent="0.25">
      <c r="A10" s="6"/>
      <c r="I10" t="str">
        <f>IF(H10="","",VLOOKUP(Auswertung!H10,Hilfstabelle!$B$2:$E$6,4))</f>
        <v/>
      </c>
    </row>
    <row r="11" spans="1:16" x14ac:dyDescent="0.25">
      <c r="A11" s="6"/>
      <c r="I11" t="str">
        <f>IF(H11="","",VLOOKUP(Auswertung!H11,Hilfstabelle!$B$2:$E$6,4))</f>
        <v/>
      </c>
    </row>
    <row r="12" spans="1:16" x14ac:dyDescent="0.25">
      <c r="A12" s="6"/>
      <c r="I12" t="str">
        <f>IF(H12="","",VLOOKUP(Auswertung!H12,Hilfstabelle!$B$2:$E$6,4))</f>
        <v/>
      </c>
    </row>
    <row r="13" spans="1:16" x14ac:dyDescent="0.25">
      <c r="A13" s="6"/>
      <c r="I13" t="str">
        <f>IF(H13="","",VLOOKUP(Auswertung!H13,Hilfstabelle!$B$2:$E$6,4))</f>
        <v/>
      </c>
    </row>
    <row r="14" spans="1:16" x14ac:dyDescent="0.25">
      <c r="A14" s="6"/>
      <c r="I14" t="str">
        <f>IF(H14="","",VLOOKUP(Auswertung!H14,Hilfstabelle!$B$2:$E$6,4))</f>
        <v/>
      </c>
    </row>
    <row r="15" spans="1:16" x14ac:dyDescent="0.25">
      <c r="A15" s="6"/>
      <c r="I15" t="str">
        <f>IF(H15="","",VLOOKUP(Auswertung!H15,Hilfstabelle!$B$2:$E$6,4))</f>
        <v/>
      </c>
    </row>
    <row r="16" spans="1:16" x14ac:dyDescent="0.25">
      <c r="A16" s="6"/>
      <c r="I16" t="str">
        <f>IF(H16="","",VLOOKUP(Auswertung!H16,Hilfstabelle!$B$2:$E$6,4))</f>
        <v/>
      </c>
    </row>
    <row r="17" spans="1:12" x14ac:dyDescent="0.25">
      <c r="A17" s="6"/>
      <c r="I17" t="str">
        <f>IF(H17="","",VLOOKUP(Auswertung!H17,Hilfstabelle!$B$2:$E$6,4))</f>
        <v/>
      </c>
    </row>
    <row r="18" spans="1:12" x14ac:dyDescent="0.25">
      <c r="A18" s="6"/>
      <c r="I18" t="str">
        <f>IF(H18="","",VLOOKUP(Auswertung!H18,Hilfstabelle!$B$2:$E$6,4))</f>
        <v/>
      </c>
    </row>
    <row r="19" spans="1:12" x14ac:dyDescent="0.25">
      <c r="A19" s="6"/>
      <c r="I19" t="str">
        <f>IF(H19="","",VLOOKUP(Auswertung!H19,Hilfstabelle!$B$2:$E$6,4))</f>
        <v/>
      </c>
    </row>
    <row r="20" spans="1:12" x14ac:dyDescent="0.25">
      <c r="A20" s="6"/>
      <c r="I20" t="str">
        <f>IF(H20="","",VLOOKUP(Auswertung!H20,Hilfstabelle!$B$2:$E$6,4))</f>
        <v/>
      </c>
    </row>
    <row r="21" spans="1:12" x14ac:dyDescent="0.25">
      <c r="A21" s="6"/>
      <c r="I21" t="str">
        <f>IF(H21="","",VLOOKUP(Auswertung!H21,Hilfstabelle!$B$2:$E$6,4))</f>
        <v/>
      </c>
    </row>
    <row r="22" spans="1:12" x14ac:dyDescent="0.25">
      <c r="A22" s="6"/>
      <c r="I22" t="str">
        <f>IF(H22="","",VLOOKUP(Auswertung!H22,Hilfstabelle!$B$2:$E$6,4))</f>
        <v/>
      </c>
    </row>
    <row r="23" spans="1:12" x14ac:dyDescent="0.25">
      <c r="A23" s="6"/>
      <c r="I23" t="str">
        <f>IF(H23="","",VLOOKUP(Auswertung!H23,Hilfstabelle!$B$2:$E$6,4))</f>
        <v/>
      </c>
    </row>
    <row r="24" spans="1:12" x14ac:dyDescent="0.25">
      <c r="A24" s="6"/>
      <c r="I24" t="str">
        <f>IF(H24="","",VLOOKUP(Auswertung!H24,Hilfstabelle!$B$2:$E$6,4))</f>
        <v/>
      </c>
      <c r="K24" t="str">
        <f>IF(B24="","",IF(M24="Ja","Kranz",IF(B24&gt;=(VLOOKUP(Auswertung!H24,Hilfstabelle!$B$2:$E$6,3)),"Kranz","")))</f>
        <v/>
      </c>
      <c r="L24" t="str">
        <f>IF(B24="","",IF(M24="Ja","Karte",IF(B24&gt;=(VLOOKUP(Auswertung!H24,Hilfstabelle!$B$2:$E$6,2)),"Karte","")))</f>
        <v/>
      </c>
    </row>
    <row r="25" spans="1:12" x14ac:dyDescent="0.25">
      <c r="A25" s="6"/>
      <c r="I25" t="str">
        <f>IF(H25="","",VLOOKUP(Auswertung!H25,Hilfstabelle!$B$2:$E$6,4))</f>
        <v/>
      </c>
      <c r="K25" t="str">
        <f>IF(B25="","",IF(M25="Ja","Kranz",IF(B25&gt;=(VLOOKUP(Auswertung!H25,Hilfstabelle!$B$2:$E$6,3)),"Kranz","")))</f>
        <v/>
      </c>
      <c r="L25" t="str">
        <f>IF(B25="","",IF(M25="Ja","Karte",IF(B25&gt;=(VLOOKUP(Auswertung!H25,Hilfstabelle!$B$2:$E$6,2)),"Karte","")))</f>
        <v/>
      </c>
    </row>
    <row r="26" spans="1:12" x14ac:dyDescent="0.25">
      <c r="A26" s="6"/>
      <c r="I26" t="str">
        <f>IF(H26="","",VLOOKUP(Auswertung!H26,Hilfstabelle!$B$2:$E$6,4))</f>
        <v/>
      </c>
      <c r="K26" t="str">
        <f>IF(B26="","",IF(M26="Ja","Kranz",IF(B26&gt;=(VLOOKUP(Auswertung!H26,Hilfstabelle!$B$2:$E$6,3)),"Kranz","")))</f>
        <v/>
      </c>
      <c r="L26" t="str">
        <f>IF(B26="","",IF(M26="Ja","Karte",IF(B26&gt;=(VLOOKUP(Auswertung!H26,Hilfstabelle!$B$2:$E$6,2)),"Karte","")))</f>
        <v/>
      </c>
    </row>
    <row r="27" spans="1:12" x14ac:dyDescent="0.25">
      <c r="A27" s="6"/>
      <c r="I27" t="str">
        <f>IF(H27="","",VLOOKUP(Auswertung!H27,Hilfstabelle!$B$2:$E$6,4))</f>
        <v/>
      </c>
      <c r="K27" t="str">
        <f>IF(B27="","",IF(M27="Ja","Kranz",IF(B27&gt;=(VLOOKUP(Auswertung!H27,Hilfstabelle!$B$2:$E$6,3)),"Kranz","")))</f>
        <v/>
      </c>
      <c r="L27" t="str">
        <f>IF(B27="","",IF(M27="Ja","Karte",IF(B27&gt;=(VLOOKUP(Auswertung!H27,Hilfstabelle!$B$2:$E$6,2)),"Karte","")))</f>
        <v/>
      </c>
    </row>
    <row r="28" spans="1:12" x14ac:dyDescent="0.25">
      <c r="A28" s="6"/>
      <c r="I28" t="str">
        <f>IF(H28="","",VLOOKUP(Auswertung!H28,Hilfstabelle!$B$2:$E$6,4))</f>
        <v/>
      </c>
      <c r="K28" t="str">
        <f>IF(B28="","",IF(M28="Ja","Kranz",IF(B28&gt;=(VLOOKUP(Auswertung!H28,Hilfstabelle!$B$2:$E$6,3)),"Kranz","")))</f>
        <v/>
      </c>
      <c r="L28" t="str">
        <f>IF(B28="","",IF(M28="Ja","Karte",IF(B28&gt;=(VLOOKUP(Auswertung!H28,Hilfstabelle!$B$2:$E$6,2)),"Karte","")))</f>
        <v/>
      </c>
    </row>
    <row r="29" spans="1:12" x14ac:dyDescent="0.25">
      <c r="A29" s="6"/>
      <c r="I29" t="str">
        <f>IF(H29="","",VLOOKUP(Auswertung!H29,Hilfstabelle!$B$2:$E$6,4))</f>
        <v/>
      </c>
      <c r="K29" t="str">
        <f>IF(B29="","",IF(M29="Ja","Kranz",IF(B29&gt;=(VLOOKUP(Auswertung!H29,Hilfstabelle!$B$2:$E$6,3)),"Kranz","")))</f>
        <v/>
      </c>
      <c r="L29" t="str">
        <f>IF(B29="","",IF(M29="Ja","Karte",IF(B29&gt;=(VLOOKUP(Auswertung!H29,Hilfstabelle!$B$2:$E$6,2)),"Karte","")))</f>
        <v/>
      </c>
    </row>
    <row r="30" spans="1:12" x14ac:dyDescent="0.25">
      <c r="A30" s="6"/>
      <c r="I30" t="str">
        <f>IF(H30="","",VLOOKUP(Auswertung!H30,Hilfstabelle!$B$2:$E$6,4))</f>
        <v/>
      </c>
      <c r="K30" t="str">
        <f>IF(B30="","",IF(M30="Ja","Kranz",IF(B30&gt;=(VLOOKUP(Auswertung!H30,Hilfstabelle!$B$2:$E$6,3)),"Kranz","")))</f>
        <v/>
      </c>
      <c r="L30" t="str">
        <f>IF(B30="","",IF(M30="Ja","Karte",IF(B30&gt;=(VLOOKUP(Auswertung!H30,Hilfstabelle!$B$2:$E$6,2)),"Karte","")))</f>
        <v/>
      </c>
    </row>
    <row r="31" spans="1:12" x14ac:dyDescent="0.25">
      <c r="A31" s="6"/>
      <c r="I31" t="str">
        <f>IF(H31="","",VLOOKUP(Auswertung!H31,Hilfstabelle!$B$2:$E$6,4))</f>
        <v/>
      </c>
      <c r="K31" t="str">
        <f>IF(B31="","",IF(M31="Ja","Kranz",IF(B31&gt;=(VLOOKUP(Auswertung!H31,Hilfstabelle!$B$2:$E$6,3)),"Kranz","")))</f>
        <v/>
      </c>
      <c r="L31" t="str">
        <f>IF(B31="","",IF(M31="Ja","Karte",IF(B31&gt;=(VLOOKUP(Auswertung!H31,Hilfstabelle!$B$2:$E$6,2)),"Karte","")))</f>
        <v/>
      </c>
    </row>
    <row r="32" spans="1:12" x14ac:dyDescent="0.25">
      <c r="A32" s="6"/>
      <c r="I32" t="str">
        <f>IF(H32="","",VLOOKUP(Auswertung!H32,Hilfstabelle!$B$2:$E$6,4))</f>
        <v/>
      </c>
      <c r="K32" t="str">
        <f>IF(B32="","",IF(M32="Ja","Kranz",IF(B32&gt;=(VLOOKUP(Auswertung!H32,Hilfstabelle!$B$2:$E$6,3)),"Kranz","")))</f>
        <v/>
      </c>
      <c r="L32" t="str">
        <f>IF(B32="","",IF(M32="Ja","Karte",IF(B32&gt;=(VLOOKUP(Auswertung!H32,Hilfstabelle!$B$2:$E$6,2)),"Karte","")))</f>
        <v/>
      </c>
    </row>
    <row r="33" spans="1:12" x14ac:dyDescent="0.25">
      <c r="A33" s="6"/>
      <c r="I33" t="str">
        <f>IF(H33="","",VLOOKUP(Auswertung!H33,Hilfstabelle!$B$2:$E$6,4))</f>
        <v/>
      </c>
      <c r="K33" t="str">
        <f>IF(B33="","",IF(M33="Ja","Kranz",IF(B33&gt;=(VLOOKUP(Auswertung!H33,Hilfstabelle!$B$2:$E$6,3)),"Kranz","")))</f>
        <v/>
      </c>
      <c r="L33" t="str">
        <f>IF(B33="","",IF(M33="Ja","Karte",IF(B33&gt;=(VLOOKUP(Auswertung!H33,Hilfstabelle!$B$2:$E$6,2)),"Karte","")))</f>
        <v/>
      </c>
    </row>
    <row r="34" spans="1:12" x14ac:dyDescent="0.25">
      <c r="I34" t="str">
        <f>IF(H34="","",VLOOKUP(Auswertung!H34,Hilfstabelle!$B$2:$E$6,4))</f>
        <v/>
      </c>
      <c r="K34" t="str">
        <f>IF(B34="","",IF(M34="Ja","Kranz",IF(B34&gt;=(VLOOKUP(Auswertung!H34,Hilfstabelle!$B$2:$E$6,3)),"Kranz","")))</f>
        <v/>
      </c>
      <c r="L34" t="str">
        <f>IF(B34="","",IF(M34="Ja","Karte",IF(B34&gt;=(VLOOKUP(Auswertung!H34,Hilfstabelle!$B$2:$E$6,2)),"Karte","")))</f>
        <v/>
      </c>
    </row>
    <row r="35" spans="1:12" x14ac:dyDescent="0.25">
      <c r="I35" t="str">
        <f>IF(H35="","",VLOOKUP(Auswertung!H35,Hilfstabelle!$B$2:$E$6,4))</f>
        <v/>
      </c>
      <c r="K35" t="str">
        <f>IF(B35="","",IF(M35="Ja","Kranz",IF(B35&gt;=(VLOOKUP(Auswertung!H35,Hilfstabelle!$B$2:$E$6,3)),"Kranz","")))</f>
        <v/>
      </c>
      <c r="L35" t="str">
        <f>IF(B35="","",IF(M35="Ja","Karte",IF(B35&gt;=(VLOOKUP(Auswertung!H35,Hilfstabelle!$B$2:$E$6,2)),"Karte","")))</f>
        <v/>
      </c>
    </row>
    <row r="36" spans="1:12" x14ac:dyDescent="0.25">
      <c r="I36" t="str">
        <f>IF(H36="","",VLOOKUP(Auswertung!H36,Hilfstabelle!$B$2:$E$6,4))</f>
        <v/>
      </c>
      <c r="K36" t="str">
        <f>IF(B36="","",IF(M36="Ja","Kranz",IF(B36&gt;=(VLOOKUP(Auswertung!H36,Hilfstabelle!$B$2:$E$6,3)),"Kranz","")))</f>
        <v/>
      </c>
      <c r="L36" t="str">
        <f>IF(B36="","",IF(M36="Ja","Karte",IF(B36&gt;=(VLOOKUP(Auswertung!H36,Hilfstabelle!$B$2:$E$6,2)),"Karte","")))</f>
        <v/>
      </c>
    </row>
    <row r="37" spans="1:12" x14ac:dyDescent="0.25">
      <c r="I37" t="str">
        <f>IF(H37="","",VLOOKUP(Auswertung!H37,Hilfstabelle!$B$2:$E$6,4))</f>
        <v/>
      </c>
      <c r="K37" t="str">
        <f>IF(B37="","",IF(M37="Ja","Kranz",IF(B37&gt;=(VLOOKUP(Auswertung!H37,Hilfstabelle!$B$2:$E$6,3)),"Kranz","")))</f>
        <v/>
      </c>
      <c r="L37" t="str">
        <f>IF(B37="","",IF(M37="Ja","Karte",IF(B37&gt;=(VLOOKUP(Auswertung!H37,Hilfstabelle!$B$2:$E$6,2)),"Karte","")))</f>
        <v/>
      </c>
    </row>
    <row r="38" spans="1:12" x14ac:dyDescent="0.25">
      <c r="I38" t="str">
        <f>IF(H38="","",VLOOKUP(Auswertung!H38,Hilfstabelle!$B$2:$E$6,4))</f>
        <v/>
      </c>
      <c r="K38" t="str">
        <f>IF(B38="","",IF(M38="Ja","Kranz",IF(B38&gt;=(VLOOKUP(Auswertung!H38,Hilfstabelle!$B$2:$E$6,3)),"Kranz","")))</f>
        <v/>
      </c>
      <c r="L38" t="str">
        <f>IF(B38="","",IF(M38="Ja","Karte",IF(B38&gt;=(VLOOKUP(Auswertung!H38,Hilfstabelle!$B$2:$E$6,2)),"Karte","")))</f>
        <v/>
      </c>
    </row>
    <row r="39" spans="1:12" x14ac:dyDescent="0.25">
      <c r="I39" t="str">
        <f>IF(H39="","",VLOOKUP(Auswertung!H39,Hilfstabelle!$B$2:$E$6,4))</f>
        <v/>
      </c>
      <c r="K39" t="str">
        <f>IF(B39="","",IF(M39="Ja","Kranz",IF(B39&gt;=(VLOOKUP(Auswertung!H39,Hilfstabelle!$B$2:$E$6,3)),"Kranz","")))</f>
        <v/>
      </c>
      <c r="L39" t="str">
        <f>IF(B39="","",IF(M39="Ja","Karte",IF(B39&gt;=(VLOOKUP(Auswertung!H39,Hilfstabelle!$B$2:$E$6,2)),"Karte","")))</f>
        <v/>
      </c>
    </row>
    <row r="40" spans="1:12" x14ac:dyDescent="0.25">
      <c r="I40" t="str">
        <f>IF(H40="","",VLOOKUP(Auswertung!H40,Hilfstabelle!$B$2:$E$6,4))</f>
        <v/>
      </c>
      <c r="K40" t="str">
        <f>IF(B40="","",IF(M40="Ja","Kranz",IF(B40&gt;=(VLOOKUP(Auswertung!H40,Hilfstabelle!$B$2:$E$6,3)),"Kranz","")))</f>
        <v/>
      </c>
      <c r="L40" t="str">
        <f>IF(B40="","",IF(M40="Ja","Karte",IF(B40&gt;=(VLOOKUP(Auswertung!H40,Hilfstabelle!$B$2:$E$6,2)),"Karte","")))</f>
        <v/>
      </c>
    </row>
    <row r="41" spans="1:12" x14ac:dyDescent="0.25">
      <c r="I41" t="str">
        <f>IF(H41="","",VLOOKUP(Auswertung!H41,Hilfstabelle!$B$2:$E$6,4))</f>
        <v/>
      </c>
      <c r="K41" t="str">
        <f>IF(B41="","",IF(M41="Ja","Kranz",IF(B41&gt;=(VLOOKUP(Auswertung!H41,Hilfstabelle!$B$2:$E$6,3)),"Kranz","")))</f>
        <v/>
      </c>
      <c r="L41" t="str">
        <f>IF(B41="","",IF(M41="Ja","Karte",IF(B41&gt;=(VLOOKUP(Auswertung!H41,Hilfstabelle!$B$2:$E$6,2)),"Karte","")))</f>
        <v/>
      </c>
    </row>
    <row r="42" spans="1:12" x14ac:dyDescent="0.25">
      <c r="I42" t="str">
        <f>IF(H42="","",VLOOKUP(Auswertung!H42,Hilfstabelle!$B$2:$E$6,4))</f>
        <v/>
      </c>
      <c r="K42" t="str">
        <f>IF(B42="","",IF(M42="Ja","Kranz",IF(B42&gt;=(VLOOKUP(Auswertung!H42,Hilfstabelle!$B$2:$E$6,3)),"Kranz","")))</f>
        <v/>
      </c>
      <c r="L42" t="str">
        <f>IF(B42="","",IF(M42="Ja","Karte",IF(B42&gt;=(VLOOKUP(Auswertung!H42,Hilfstabelle!$B$2:$E$6,2)),"Karte","")))</f>
        <v/>
      </c>
    </row>
    <row r="43" spans="1:12" x14ac:dyDescent="0.25">
      <c r="I43" t="str">
        <f>IF(H43="","",VLOOKUP(Auswertung!H43,Hilfstabelle!$B$2:$E$6,4))</f>
        <v/>
      </c>
      <c r="K43" t="str">
        <f>IF(B43="","",IF(M43="Ja","Kranz",IF(B43&gt;=(VLOOKUP(Auswertung!H43,Hilfstabelle!$B$2:$E$6,3)),"Kranz","")))</f>
        <v/>
      </c>
      <c r="L43" t="str">
        <f>IF(B43="","",IF(M43="Ja","Karte",IF(B43&gt;=(VLOOKUP(Auswertung!H43,Hilfstabelle!$B$2:$E$6,2)),"Karte","")))</f>
        <v/>
      </c>
    </row>
    <row r="44" spans="1:12" x14ac:dyDescent="0.25">
      <c r="I44" t="str">
        <f>IF(H44="","",VLOOKUP(Auswertung!H44,Hilfstabelle!$B$2:$E$6,4))</f>
        <v/>
      </c>
      <c r="K44" t="str">
        <f>IF(B44="","",IF(M44="Ja","Kranz",IF(B44&gt;=(VLOOKUP(Auswertung!H44,Hilfstabelle!$B$2:$E$6,3)),"Kranz","")))</f>
        <v/>
      </c>
      <c r="L44" t="str">
        <f>IF(B44="","",IF(M44="Ja","Karte",IF(B44&gt;=(VLOOKUP(Auswertung!H44,Hilfstabelle!$B$2:$E$6,2)),"Karte","")))</f>
        <v/>
      </c>
    </row>
    <row r="45" spans="1:12" x14ac:dyDescent="0.25">
      <c r="I45" t="str">
        <f>IF(H45="","",VLOOKUP(Auswertung!H45,Hilfstabelle!$B$2:$E$6,4))</f>
        <v/>
      </c>
      <c r="K45" t="str">
        <f>IF(B45="","",IF(M45="Ja","Kranz",IF(B45&gt;=(VLOOKUP(Auswertung!H45,Hilfstabelle!$B$2:$E$6,3)),"Kranz","")))</f>
        <v/>
      </c>
      <c r="L45" t="str">
        <f>IF(B45="","",IF(M45="Ja","Karte",IF(B45&gt;=(VLOOKUP(Auswertung!H45,Hilfstabelle!$B$2:$E$6,2)),"Karte","")))</f>
        <v/>
      </c>
    </row>
    <row r="46" spans="1:12" x14ac:dyDescent="0.25">
      <c r="I46" t="str">
        <f>IF(H46="","",VLOOKUP(Auswertung!H46,Hilfstabelle!$B$2:$E$6,4))</f>
        <v/>
      </c>
      <c r="K46" t="str">
        <f>IF(B46="","",IF(M46="Ja","Kranz",IF(B46&gt;=(VLOOKUP(Auswertung!H46,Hilfstabelle!$B$2:$E$6,3)),"Kranz","")))</f>
        <v/>
      </c>
      <c r="L46" t="str">
        <f>IF(B46="","",IF(M46="Ja","Karte",IF(B46&gt;=(VLOOKUP(Auswertung!H46,Hilfstabelle!$B$2:$E$6,2)),"Karte","")))</f>
        <v/>
      </c>
    </row>
    <row r="47" spans="1:12" x14ac:dyDescent="0.25">
      <c r="I47" t="str">
        <f>IF(H47="","",VLOOKUP(Auswertung!H47,Hilfstabelle!$B$2:$E$6,4))</f>
        <v/>
      </c>
      <c r="K47" t="str">
        <f>IF(B47="","",IF(M47="Ja","Kranz",IF(B47&gt;=(VLOOKUP(Auswertung!H47,Hilfstabelle!$B$2:$E$6,3)),"Kranz","")))</f>
        <v/>
      </c>
      <c r="L47" t="str">
        <f>IF(B47="","",IF(M47="Ja","Karte",IF(B47&gt;=(VLOOKUP(Auswertung!H47,Hilfstabelle!$B$2:$E$6,2)),"Karte","")))</f>
        <v/>
      </c>
    </row>
    <row r="48" spans="1:12" x14ac:dyDescent="0.25">
      <c r="I48" t="str">
        <f>IF(H48="","",VLOOKUP(Auswertung!H48,Hilfstabelle!$B$2:$E$6,4))</f>
        <v/>
      </c>
      <c r="K48" t="str">
        <f>IF(B48="","",IF(M48="Ja","Kranz",IF(B48&gt;=(VLOOKUP(Auswertung!H48,Hilfstabelle!$B$2:$E$6,3)),"Kranz","")))</f>
        <v/>
      </c>
      <c r="L48" t="str">
        <f>IF(B48="","",IF(M48="Ja","Karte",IF(B48&gt;=(VLOOKUP(Auswertung!H48,Hilfstabelle!$B$2:$E$6,2)),"Karte","")))</f>
        <v/>
      </c>
    </row>
    <row r="49" spans="9:12" x14ac:dyDescent="0.25">
      <c r="I49" t="str">
        <f>IF(H49="","",VLOOKUP(Auswertung!H49,Hilfstabelle!$B$2:$E$6,4))</f>
        <v/>
      </c>
      <c r="K49" t="str">
        <f>IF(B49="","",IF(M49="Ja","Kranz",IF(B49&gt;=(VLOOKUP(Auswertung!H49,Hilfstabelle!$B$2:$E$6,3)),"Kranz","")))</f>
        <v/>
      </c>
      <c r="L49" t="str">
        <f>IF(B49="","",IF(M49="Ja","Karte",IF(B49&gt;=(VLOOKUP(Auswertung!H49,Hilfstabelle!$B$2:$E$6,2)),"Karte","")))</f>
        <v/>
      </c>
    </row>
    <row r="50" spans="9:12" x14ac:dyDescent="0.25">
      <c r="I50" t="str">
        <f>IF(H50="","",VLOOKUP(Auswertung!H50,Hilfstabelle!$B$2:$E$6,4))</f>
        <v/>
      </c>
      <c r="K50" t="str">
        <f>IF(B50="","",IF(M50="Ja","Kranz",IF(B50&gt;=(VLOOKUP(Auswertung!H50,Hilfstabelle!$B$2:$E$6,3)),"Kranz","")))</f>
        <v/>
      </c>
      <c r="L50" t="str">
        <f>IF(B50="","",IF(M50="Ja","Karte",IF(B50&gt;=(VLOOKUP(Auswertung!H50,Hilfstabelle!$B$2:$E$6,2)),"Karte","")))</f>
        <v/>
      </c>
    </row>
    <row r="51" spans="9:12" x14ac:dyDescent="0.25">
      <c r="I51" t="str">
        <f>IF(H51="","",VLOOKUP(Auswertung!H51,Hilfstabelle!$B$2:$E$6,4))</f>
        <v/>
      </c>
      <c r="K51" t="str">
        <f>IF(B51="","",IF(M51="Ja","Kranz",IF(B51&gt;=(VLOOKUP(Auswertung!H51,Hilfstabelle!$B$2:$E$6,3)),"Kranz","")))</f>
        <v/>
      </c>
      <c r="L51" t="str">
        <f>IF(B51="","",IF(M51="Ja","Karte",IF(B51&gt;=(VLOOKUP(Auswertung!H51,Hilfstabelle!$B$2:$E$6,2)),"Karte","")))</f>
        <v/>
      </c>
    </row>
    <row r="52" spans="9:12" x14ac:dyDescent="0.25">
      <c r="I52" t="str">
        <f>IF(H52="","",VLOOKUP(Auswertung!H52,Hilfstabelle!$B$2:$E$6,4))</f>
        <v/>
      </c>
      <c r="K52" t="str">
        <f>IF(B52="","",IF(M52="Ja","Kranz",IF(B52&gt;=(VLOOKUP(Auswertung!H52,Hilfstabelle!$B$2:$E$6,3)),"Kranz","")))</f>
        <v/>
      </c>
      <c r="L52" t="str">
        <f>IF(B52="","",IF(M52="Ja","Karte",IF(B52&gt;=(VLOOKUP(Auswertung!H52,Hilfstabelle!$B$2:$E$6,2)),"Karte","")))</f>
        <v/>
      </c>
    </row>
    <row r="53" spans="9:12" x14ac:dyDescent="0.25">
      <c r="I53" t="str">
        <f>IF(H53="","",VLOOKUP(Auswertung!H53,Hilfstabelle!$B$2:$E$6,4))</f>
        <v/>
      </c>
      <c r="K53" t="str">
        <f>IF(B53="","",IF(M53="Ja","Kranz",IF(B53&gt;=(VLOOKUP(Auswertung!H53,Hilfstabelle!$B$2:$E$6,3)),"Kranz","")))</f>
        <v/>
      </c>
      <c r="L53" t="str">
        <f>IF(B53="","",IF(M53="Ja","Karte",IF(B53&gt;=(VLOOKUP(Auswertung!H53,Hilfstabelle!$B$2:$E$6,2)),"Karte","")))</f>
        <v/>
      </c>
    </row>
    <row r="54" spans="9:12" x14ac:dyDescent="0.25">
      <c r="I54" t="str">
        <f>IF(H54="","",VLOOKUP(Auswertung!H54,Hilfstabelle!$B$2:$E$6,4))</f>
        <v/>
      </c>
      <c r="K54" t="str">
        <f>IF(B54="","",IF(M54="Ja","Kranz",IF(B54&gt;=(VLOOKUP(Auswertung!H54,Hilfstabelle!$B$2:$E$6,3)),"Kranz","")))</f>
        <v/>
      </c>
      <c r="L54" t="str">
        <f>IF(B54="","",IF(M54="Ja","Karte",IF(B54&gt;=(VLOOKUP(Auswertung!H54,Hilfstabelle!$B$2:$E$6,2)),"Karte","")))</f>
        <v/>
      </c>
    </row>
    <row r="55" spans="9:12" x14ac:dyDescent="0.25">
      <c r="I55" t="str">
        <f>IF(H55="","",VLOOKUP(Auswertung!H55,Hilfstabelle!$B$2:$E$6,4))</f>
        <v/>
      </c>
      <c r="K55" t="str">
        <f>IF(B55="","",IF(M55="Ja","Kranz",IF(B55&gt;=(VLOOKUP(Auswertung!H55,Hilfstabelle!$B$2:$E$6,3)),"Kranz","")))</f>
        <v/>
      </c>
      <c r="L55" t="str">
        <f>IF(B55="","",IF(M55="Ja","Karte",IF(B55&gt;=(VLOOKUP(Auswertung!H55,Hilfstabelle!$B$2:$E$6,2)),"Karte","")))</f>
        <v/>
      </c>
    </row>
    <row r="56" spans="9:12" x14ac:dyDescent="0.25">
      <c r="I56" t="str">
        <f>IF(H56="","",VLOOKUP(Auswertung!H56,Hilfstabelle!$B$2:$E$6,4))</f>
        <v/>
      </c>
      <c r="K56" t="str">
        <f>IF(B56="","",IF(M56="Ja","Kranz",IF(B56&gt;=(VLOOKUP(Auswertung!H56,Hilfstabelle!$B$2:$E$6,3)),"Kranz","")))</f>
        <v/>
      </c>
      <c r="L56" t="str">
        <f>IF(B56="","",IF(M56="Ja","Karte",IF(B56&gt;=(VLOOKUP(Auswertung!H56,Hilfstabelle!$B$2:$E$6,2)),"Karte","")))</f>
        <v/>
      </c>
    </row>
    <row r="57" spans="9:12" x14ac:dyDescent="0.25">
      <c r="I57" t="str">
        <f>IF(H57="","",VLOOKUP(Auswertung!H57,Hilfstabelle!$B$2:$E$6,4))</f>
        <v/>
      </c>
      <c r="K57" t="str">
        <f>IF(B57="","",IF(M57="Ja","Kranz",IF(B57&gt;=(VLOOKUP(Auswertung!H57,Hilfstabelle!$B$2:$E$6,3)),"Kranz","")))</f>
        <v/>
      </c>
      <c r="L57" t="str">
        <f>IF(B57="","",IF(M57="Ja","Karte",IF(B57&gt;=(VLOOKUP(Auswertung!H57,Hilfstabelle!$B$2:$E$6,2)),"Karte","")))</f>
        <v/>
      </c>
    </row>
    <row r="58" spans="9:12" x14ac:dyDescent="0.25">
      <c r="I58" t="str">
        <f>IF(H58="","",VLOOKUP(Auswertung!H58,Hilfstabelle!$B$2:$E$6,4))</f>
        <v/>
      </c>
      <c r="K58" t="str">
        <f>IF(B58="","",IF(M58="Ja","Kranz",IF(B58&gt;=(VLOOKUP(Auswertung!H58,Hilfstabelle!$B$2:$E$6,3)),"Kranz","")))</f>
        <v/>
      </c>
      <c r="L58" t="str">
        <f>IF(B58="","",IF(M58="Ja","Karte",IF(B58&gt;=(VLOOKUP(Auswertung!H58,Hilfstabelle!$B$2:$E$6,2)),"Karte","")))</f>
        <v/>
      </c>
    </row>
    <row r="59" spans="9:12" x14ac:dyDescent="0.25">
      <c r="I59" t="str">
        <f>IF(H59="","",VLOOKUP(Auswertung!H59,Hilfstabelle!$B$2:$E$6,4))</f>
        <v/>
      </c>
      <c r="K59" t="str">
        <f>IF(B59="","",IF(M59="Ja","Kranz",IF(B59&gt;=(VLOOKUP(Auswertung!H59,Hilfstabelle!$B$2:$E$6,3)),"Kranz","")))</f>
        <v/>
      </c>
      <c r="L59" t="str">
        <f>IF(B59="","",IF(M59="Ja","Karte",IF(B59&gt;=(VLOOKUP(Auswertung!H59,Hilfstabelle!$B$2:$E$6,2)),"Karte","")))</f>
        <v/>
      </c>
    </row>
    <row r="60" spans="9:12" x14ac:dyDescent="0.25">
      <c r="I60" t="str">
        <f>IF(H60="","",VLOOKUP(Auswertung!H60,Hilfstabelle!$B$2:$E$6,4))</f>
        <v/>
      </c>
      <c r="K60" t="str">
        <f>IF(B60="","",IF(M60="Ja","Kranz",IF(B60&gt;=(VLOOKUP(Auswertung!H60,Hilfstabelle!$B$2:$E$6,3)),"Kranz","")))</f>
        <v/>
      </c>
      <c r="L60" t="str">
        <f>IF(B60="","",IF(M60="Ja","Karte",IF(B60&gt;=(VLOOKUP(Auswertung!H60,Hilfstabelle!$B$2:$E$6,2)),"Karte","")))</f>
        <v/>
      </c>
    </row>
    <row r="61" spans="9:12" x14ac:dyDescent="0.25">
      <c r="I61" t="str">
        <f>IF(H61="","",VLOOKUP(Auswertung!H61,Hilfstabelle!$B$2:$E$6,4))</f>
        <v/>
      </c>
      <c r="K61" t="str">
        <f>IF(B61="","",IF(M61="Ja","Kranz",IF(B61&gt;=(VLOOKUP(Auswertung!H61,Hilfstabelle!$B$2:$E$6,3)),"Kranz","")))</f>
        <v/>
      </c>
      <c r="L61" t="str">
        <f>IF(B61="","",IF(M61="Ja","Karte",IF(B61&gt;=(VLOOKUP(Auswertung!H61,Hilfstabelle!$B$2:$E$6,2)),"Karte","")))</f>
        <v/>
      </c>
    </row>
    <row r="62" spans="9:12" x14ac:dyDescent="0.25">
      <c r="I62" t="str">
        <f>IF(H62="","",VLOOKUP(Auswertung!H62,Hilfstabelle!$B$2:$E$6,4))</f>
        <v/>
      </c>
      <c r="K62" t="str">
        <f>IF(B62="","",IF(M62="Ja","Kranz",IF(B62&gt;=(VLOOKUP(Auswertung!H62,Hilfstabelle!$B$2:$E$6,3)),"Kranz","")))</f>
        <v/>
      </c>
      <c r="L62" t="str">
        <f>IF(B62="","",IF(M62="Ja","Karte",IF(B62&gt;=(VLOOKUP(Auswertung!H62,Hilfstabelle!$B$2:$E$6,2)),"Karte","")))</f>
        <v/>
      </c>
    </row>
    <row r="63" spans="9:12" x14ac:dyDescent="0.25">
      <c r="I63" t="str">
        <f>IF(H63="","",VLOOKUP(Auswertung!H63,Hilfstabelle!$B$2:$E$6,4))</f>
        <v/>
      </c>
      <c r="K63" t="str">
        <f>IF(B63="","",IF(M63="Ja","Kranz",IF(B63&gt;=(VLOOKUP(Auswertung!H63,Hilfstabelle!$B$2:$E$6,3)),"Kranz","")))</f>
        <v/>
      </c>
      <c r="L63" t="str">
        <f>IF(B63="","",IF(M63="Ja","Karte",IF(B63&gt;=(VLOOKUP(Auswertung!H63,Hilfstabelle!$B$2:$E$6,2)),"Karte","")))</f>
        <v/>
      </c>
    </row>
    <row r="64" spans="9:12" x14ac:dyDescent="0.25">
      <c r="I64" t="str">
        <f>IF(H64="","",VLOOKUP(Auswertung!H64,Hilfstabelle!$B$2:$E$6,4))</f>
        <v/>
      </c>
      <c r="K64" t="str">
        <f>IF(B64="","",IF(M64="Ja","Kranz",IF(B64&gt;=(VLOOKUP(Auswertung!H64,Hilfstabelle!$B$2:$E$6,3)),"Kranz","")))</f>
        <v/>
      </c>
      <c r="L64" t="str">
        <f>IF(B64="","",IF(M64="Ja","Karte",IF(B64&gt;=(VLOOKUP(Auswertung!H64,Hilfstabelle!$B$2:$E$6,2)),"Karte","")))</f>
        <v/>
      </c>
    </row>
    <row r="65" spans="9:12" x14ac:dyDescent="0.25">
      <c r="I65" t="str">
        <f>IF(H65="","",VLOOKUP(Auswertung!H65,Hilfstabelle!$B$2:$E$6,4))</f>
        <v/>
      </c>
      <c r="K65" t="str">
        <f>IF(B65="","",IF(M65="Ja","Kranz",IF(B65&gt;=(VLOOKUP(Auswertung!H65,Hilfstabelle!$B$2:$E$6,3)),"Kranz","")))</f>
        <v/>
      </c>
      <c r="L65" t="str">
        <f>IF(B65="","",IF(M65="Ja","Karte",IF(B65&gt;=(VLOOKUP(Auswertung!H65,Hilfstabelle!$B$2:$E$6,2)),"Karte","")))</f>
        <v/>
      </c>
    </row>
    <row r="66" spans="9:12" x14ac:dyDescent="0.25">
      <c r="I66" t="str">
        <f>IF(H66="","",VLOOKUP(Auswertung!H66,Hilfstabelle!$B$2:$E$6,4))</f>
        <v/>
      </c>
      <c r="K66" t="str">
        <f>IF(B66="","",IF(M66="Ja","Kranz",IF(B66&gt;=(VLOOKUP(Auswertung!H66,Hilfstabelle!$B$2:$E$6,3)),"Kranz","")))</f>
        <v/>
      </c>
      <c r="L66" t="str">
        <f>IF(B66="","",IF(M66="Ja","Karte",IF(B66&gt;=(VLOOKUP(Auswertung!H66,Hilfstabelle!$B$2:$E$6,2)),"Karte","")))</f>
        <v/>
      </c>
    </row>
    <row r="67" spans="9:12" x14ac:dyDescent="0.25">
      <c r="I67" t="str">
        <f>IF(H67="","",VLOOKUP(Auswertung!H67,Hilfstabelle!$B$2:$E$6,4))</f>
        <v/>
      </c>
      <c r="K67" t="str">
        <f>IF(B67="","",IF(M67="Ja","Kranz",IF(B67&gt;=(VLOOKUP(Auswertung!H67,Hilfstabelle!$B$2:$E$6,3)),"Kranz","")))</f>
        <v/>
      </c>
      <c r="L67" t="str">
        <f>IF(B67="","",IF(M67="Ja","Karte",IF(B67&gt;=(VLOOKUP(Auswertung!H67,Hilfstabelle!$B$2:$E$6,2)),"Karte","")))</f>
        <v/>
      </c>
    </row>
    <row r="68" spans="9:12" x14ac:dyDescent="0.25">
      <c r="I68" t="str">
        <f>IF(H68="","",VLOOKUP(Auswertung!H68,Hilfstabelle!$B$2:$E$6,4))</f>
        <v/>
      </c>
      <c r="K68" t="str">
        <f>IF(B68="","",IF(M68="Ja","Kranz",IF(B68&gt;=(VLOOKUP(Auswertung!H68,Hilfstabelle!$B$2:$E$6,3)),"Kranz","")))</f>
        <v/>
      </c>
      <c r="L68" t="str">
        <f>IF(B68="","",IF(M68="Ja","Karte",IF(B68&gt;=(VLOOKUP(Auswertung!H68,Hilfstabelle!$B$2:$E$6,2)),"Karte","")))</f>
        <v/>
      </c>
    </row>
    <row r="69" spans="9:12" x14ac:dyDescent="0.25">
      <c r="I69" t="str">
        <f>IF(H69="","",VLOOKUP(Auswertung!H69,Hilfstabelle!$B$2:$E$6,4))</f>
        <v/>
      </c>
      <c r="K69" t="str">
        <f>IF(B69="","",IF(M69="Ja","Kranz",IF(B69&gt;=(VLOOKUP(Auswertung!H69,Hilfstabelle!$B$2:$E$6,3)),"Kranz","")))</f>
        <v/>
      </c>
      <c r="L69" t="str">
        <f>IF(B69="","",IF(M69="Ja","Karte",IF(B69&gt;=(VLOOKUP(Auswertung!H69,Hilfstabelle!$B$2:$E$6,2)),"Karte","")))</f>
        <v/>
      </c>
    </row>
    <row r="70" spans="9:12" x14ac:dyDescent="0.25">
      <c r="I70" t="str">
        <f>IF(H70="","",VLOOKUP(Auswertung!H70,Hilfstabelle!$B$2:$E$6,4))</f>
        <v/>
      </c>
      <c r="K70" t="str">
        <f>IF(B70="","",IF(M70="Ja","Kranz",IF(B70&gt;=(VLOOKUP(Auswertung!H70,Hilfstabelle!$B$2:$E$6,3)),"Kranz","")))</f>
        <v/>
      </c>
      <c r="L70" t="str">
        <f>IF(B70="","",IF(M70="Ja","Karte",IF(B70&gt;=(VLOOKUP(Auswertung!H70,Hilfstabelle!$B$2:$E$6,2)),"Karte","")))</f>
        <v/>
      </c>
    </row>
    <row r="71" spans="9:12" x14ac:dyDescent="0.25">
      <c r="I71" t="str">
        <f>IF(H71="","",VLOOKUP(Auswertung!H71,Hilfstabelle!$B$2:$E$6,4))</f>
        <v/>
      </c>
      <c r="K71" t="str">
        <f>IF(B71="","",IF(M71="Ja","Kranz",IF(B71&gt;=(VLOOKUP(Auswertung!H71,Hilfstabelle!$B$2:$E$6,3)),"Kranz","")))</f>
        <v/>
      </c>
      <c r="L71" t="str">
        <f>IF(B71="","",IF(M71="Ja","Karte",IF(B71&gt;=(VLOOKUP(Auswertung!H71,Hilfstabelle!$B$2:$E$6,2)),"Karte","")))</f>
        <v/>
      </c>
    </row>
    <row r="72" spans="9:12" x14ac:dyDescent="0.25">
      <c r="I72" t="str">
        <f>IF(H72="","",VLOOKUP(Auswertung!H72,Hilfstabelle!$B$2:$E$6,4))</f>
        <v/>
      </c>
      <c r="K72" t="str">
        <f>IF(B72="","",IF(M72="Ja","Kranz",IF(B72&gt;=(VLOOKUP(Auswertung!H72,Hilfstabelle!$B$2:$E$6,3)),"Kranz","")))</f>
        <v/>
      </c>
      <c r="L72" t="str">
        <f>IF(B72="","",IF(M72="Ja","Karte",IF(B72&gt;=(VLOOKUP(Auswertung!H72,Hilfstabelle!$B$2:$E$6,2)),"Karte","")))</f>
        <v/>
      </c>
    </row>
    <row r="73" spans="9:12" x14ac:dyDescent="0.25">
      <c r="I73" t="str">
        <f>IF(H73="","",VLOOKUP(Auswertung!H73,Hilfstabelle!$B$2:$E$6,4))</f>
        <v/>
      </c>
      <c r="K73" t="str">
        <f>IF(B73="","",IF(M73="Ja","Kranz",IF(B73&gt;=(VLOOKUP(Auswertung!H73,Hilfstabelle!$B$2:$E$6,3)),"Kranz","")))</f>
        <v/>
      </c>
      <c r="L73" t="str">
        <f>IF(B73="","",IF(M73="Ja","Karte",IF(B73&gt;=(VLOOKUP(Auswertung!H73,Hilfstabelle!$B$2:$E$6,2)),"Karte","")))</f>
        <v/>
      </c>
    </row>
    <row r="74" spans="9:12" x14ac:dyDescent="0.25">
      <c r="I74" t="str">
        <f>IF(H74="","",VLOOKUP(Auswertung!H74,Hilfstabelle!$B$2:$E$6,4))</f>
        <v/>
      </c>
      <c r="K74" t="str">
        <f>IF(B74="","",IF(M74="Ja","Kranz",IF(B74&gt;=(VLOOKUP(Auswertung!H74,Hilfstabelle!$B$2:$E$6,3)),"Kranz","")))</f>
        <v/>
      </c>
      <c r="L74" t="str">
        <f>IF(B74="","",IF(M74="Ja","Karte",IF(B74&gt;=(VLOOKUP(Auswertung!H74,Hilfstabelle!$B$2:$E$6,2)),"Karte","")))</f>
        <v/>
      </c>
    </row>
    <row r="75" spans="9:12" x14ac:dyDescent="0.25">
      <c r="I75" t="str">
        <f>IF(H75="","",VLOOKUP(Auswertung!H75,Hilfstabelle!$B$2:$E$6,4))</f>
        <v/>
      </c>
      <c r="K75" t="str">
        <f>IF(B75="","",IF(M75="Ja","Kranz",IF(B75&gt;=(VLOOKUP(Auswertung!H75,Hilfstabelle!$B$2:$E$6,3)),"Kranz","")))</f>
        <v/>
      </c>
      <c r="L75" t="str">
        <f>IF(B75="","",IF(M75="Ja","Karte",IF(B75&gt;=(VLOOKUP(Auswertung!H75,Hilfstabelle!$B$2:$E$6,2)),"Karte","")))</f>
        <v/>
      </c>
    </row>
    <row r="76" spans="9:12" x14ac:dyDescent="0.25">
      <c r="I76" t="str">
        <f>IF(H76="","",VLOOKUP(Auswertung!H76,Hilfstabelle!$B$2:$E$6,4))</f>
        <v/>
      </c>
      <c r="K76" t="str">
        <f>IF(B76="","",IF(M76="Ja","Kranz",IF(B76&gt;=(VLOOKUP(Auswertung!H76,Hilfstabelle!$B$2:$E$6,3)),"Kranz","")))</f>
        <v/>
      </c>
      <c r="L76" t="str">
        <f>IF(B76="","",IF(M76="Ja","Karte",IF(B76&gt;=(VLOOKUP(Auswertung!H76,Hilfstabelle!$B$2:$E$6,2)),"Karte","")))</f>
        <v/>
      </c>
    </row>
    <row r="77" spans="9:12" x14ac:dyDescent="0.25">
      <c r="I77" t="str">
        <f>IF(H77="","",VLOOKUP(Auswertung!H77,Hilfstabelle!$B$2:$E$6,4))</f>
        <v/>
      </c>
      <c r="K77" t="str">
        <f>IF(B77="","",IF(M77="Ja","Kranz",IF(B77&gt;=(VLOOKUP(Auswertung!H77,Hilfstabelle!$B$2:$E$6,3)),"Kranz","")))</f>
        <v/>
      </c>
      <c r="L77" t="str">
        <f>IF(B77="","",IF(M77="Ja","Karte",IF(B77&gt;=(VLOOKUP(Auswertung!H77,Hilfstabelle!$B$2:$E$6,2)),"Karte","")))</f>
        <v/>
      </c>
    </row>
    <row r="78" spans="9:12" x14ac:dyDescent="0.25">
      <c r="I78" t="str">
        <f>IF(H78="","",VLOOKUP(Auswertung!H78,Hilfstabelle!$B$2:$E$6,4))</f>
        <v/>
      </c>
      <c r="K78" t="str">
        <f>IF(B78="","",IF(M78="Ja","Kranz",IF(B78&gt;=(VLOOKUP(Auswertung!H78,Hilfstabelle!$B$2:$E$6,3)),"Kranz","")))</f>
        <v/>
      </c>
      <c r="L78" t="str">
        <f>IF(B78="","",IF(M78="Ja","Karte",IF(B78&gt;=(VLOOKUP(Auswertung!H78,Hilfstabelle!$B$2:$E$6,2)),"Karte","")))</f>
        <v/>
      </c>
    </row>
    <row r="79" spans="9:12" x14ac:dyDescent="0.25">
      <c r="I79" t="str">
        <f>IF(H79="","",VLOOKUP(Auswertung!H79,Hilfstabelle!$B$2:$E$6,4))</f>
        <v/>
      </c>
      <c r="K79" t="str">
        <f>IF(B79="","",IF(M79="Ja","Kranz",IF(B79&gt;=(VLOOKUP(Auswertung!H79,Hilfstabelle!$B$2:$E$6,3)),"Kranz","")))</f>
        <v/>
      </c>
      <c r="L79" t="str">
        <f>IF(B79="","",IF(M79="Ja","Karte",IF(B79&gt;=(VLOOKUP(Auswertung!H79,Hilfstabelle!$B$2:$E$6,2)),"Karte","")))</f>
        <v/>
      </c>
    </row>
    <row r="80" spans="9:12" x14ac:dyDescent="0.25">
      <c r="I80" t="str">
        <f>IF(H80="","",VLOOKUP(Auswertung!H80,Hilfstabelle!$B$2:$E$6,4))</f>
        <v/>
      </c>
      <c r="K80" t="str">
        <f>IF(B80="","",IF(M80="Ja","Kranz",IF(B80&gt;=(VLOOKUP(Auswertung!H80,Hilfstabelle!$B$2:$E$6,3)),"Kranz","")))</f>
        <v/>
      </c>
      <c r="L80" t="str">
        <f>IF(B80="","",IF(M80="Ja","Karte",IF(B80&gt;=(VLOOKUP(Auswertung!H80,Hilfstabelle!$B$2:$E$6,2)),"Karte","")))</f>
        <v/>
      </c>
    </row>
    <row r="81" spans="9:12" x14ac:dyDescent="0.25">
      <c r="I81" t="str">
        <f>IF(H81="","",VLOOKUP(Auswertung!H81,Hilfstabelle!$B$2:$E$6,4))</f>
        <v/>
      </c>
      <c r="K81" t="str">
        <f>IF(B81="","",IF(M81="Ja","Kranz",IF(B81&gt;=(VLOOKUP(Auswertung!H81,Hilfstabelle!$B$2:$E$6,3)),"Kranz","")))</f>
        <v/>
      </c>
      <c r="L81" t="str">
        <f>IF(B81="","",IF(M81="Ja","Karte",IF(B81&gt;=(VLOOKUP(Auswertung!H81,Hilfstabelle!$B$2:$E$6,2)),"Karte","")))</f>
        <v/>
      </c>
    </row>
    <row r="82" spans="9:12" x14ac:dyDescent="0.25">
      <c r="I82" t="str">
        <f>IF(H82="","",VLOOKUP(Auswertung!H82,Hilfstabelle!$B$2:$E$6,4))</f>
        <v/>
      </c>
      <c r="K82" t="str">
        <f>IF(B82="","",IF(M82="Ja","Kranz",IF(B82&gt;=(VLOOKUP(Auswertung!H82,Hilfstabelle!$B$2:$E$6,3)),"Kranz","")))</f>
        <v/>
      </c>
      <c r="L82" t="str">
        <f>IF(B82="","",IF(M82="Ja","Karte",IF(B82&gt;=(VLOOKUP(Auswertung!H82,Hilfstabelle!$B$2:$E$6,2)),"Karte","")))</f>
        <v/>
      </c>
    </row>
    <row r="83" spans="9:12" x14ac:dyDescent="0.25">
      <c r="I83" t="str">
        <f>IF(H83="","",VLOOKUP(Auswertung!H83,Hilfstabelle!$B$2:$E$6,4))</f>
        <v/>
      </c>
      <c r="K83" t="str">
        <f>IF(B83="","",IF(M83="Ja","Kranz",IF(B83&gt;=(VLOOKUP(Auswertung!H83,Hilfstabelle!$B$2:$E$6,3)),"Kranz","")))</f>
        <v/>
      </c>
      <c r="L83" t="str">
        <f>IF(B83="","",IF(M83="Ja","Karte",IF(B83&gt;=(VLOOKUP(Auswertung!H83,Hilfstabelle!$B$2:$E$6,2)),"Karte","")))</f>
        <v/>
      </c>
    </row>
    <row r="84" spans="9:12" x14ac:dyDescent="0.25">
      <c r="I84" t="str">
        <f>IF(H84="","",VLOOKUP(Auswertung!H84,Hilfstabelle!$B$2:$E$6,4))</f>
        <v/>
      </c>
      <c r="K84" t="str">
        <f>IF(B84="","",IF(M84="Ja","Kranz",IF(B84&gt;=(VLOOKUP(Auswertung!H84,Hilfstabelle!$B$2:$E$6,3)),"Kranz","")))</f>
        <v/>
      </c>
      <c r="L84" t="str">
        <f>IF(B84="","",IF(M84="Ja","Karte",IF(B84&gt;=(VLOOKUP(Auswertung!H84,Hilfstabelle!$B$2:$E$6,2)),"Karte","")))</f>
        <v/>
      </c>
    </row>
    <row r="85" spans="9:12" x14ac:dyDescent="0.25">
      <c r="I85" t="str">
        <f>IF(H85="","",VLOOKUP(Auswertung!H85,Hilfstabelle!$B$2:$E$6,4))</f>
        <v/>
      </c>
      <c r="K85" t="str">
        <f>IF(B85="","",IF(M85="Ja","Kranz",IF(B85&gt;=(VLOOKUP(Auswertung!H85,Hilfstabelle!$B$2:$E$6,3)),"Kranz","")))</f>
        <v/>
      </c>
      <c r="L85" t="str">
        <f>IF(B85="","",IF(M85="Ja","Karte",IF(B85&gt;=(VLOOKUP(Auswertung!H85,Hilfstabelle!$B$2:$E$6,2)),"Karte","")))</f>
        <v/>
      </c>
    </row>
    <row r="86" spans="9:12" x14ac:dyDescent="0.25">
      <c r="I86" t="str">
        <f>IF(H86="","",VLOOKUP(Auswertung!H86,Hilfstabelle!$B$2:$E$6,4))</f>
        <v/>
      </c>
      <c r="K86" t="str">
        <f>IF(B86="","",IF(M86="Ja","Kranz",IF(B86&gt;=(VLOOKUP(Auswertung!H86,Hilfstabelle!$B$2:$E$6,3)),"Kranz","")))</f>
        <v/>
      </c>
      <c r="L86" t="str">
        <f>IF(B86="","",IF(M86="Ja","Karte",IF(B86&gt;=(VLOOKUP(Auswertung!H86,Hilfstabelle!$B$2:$E$6,2)),"Karte","")))</f>
        <v/>
      </c>
    </row>
    <row r="87" spans="9:12" x14ac:dyDescent="0.25">
      <c r="I87" t="str">
        <f>IF(H87="","",VLOOKUP(Auswertung!H87,Hilfstabelle!$B$2:$E$6,4))</f>
        <v/>
      </c>
      <c r="K87" t="str">
        <f>IF(B87="","",IF(M87="Ja","Kranz",IF(B87&gt;=(VLOOKUP(Auswertung!H87,Hilfstabelle!$B$2:$E$6,3)),"Kranz","")))</f>
        <v/>
      </c>
      <c r="L87" t="str">
        <f>IF(B87="","",IF(M87="Ja","Karte",IF(B87&gt;=(VLOOKUP(Auswertung!H87,Hilfstabelle!$B$2:$E$6,2)),"Karte","")))</f>
        <v/>
      </c>
    </row>
    <row r="88" spans="9:12" x14ac:dyDescent="0.25">
      <c r="I88" t="str">
        <f>IF(H88="","",VLOOKUP(Auswertung!H88,Hilfstabelle!$B$2:$E$6,4))</f>
        <v/>
      </c>
      <c r="K88" t="str">
        <f>IF(B88="","",IF(M88="Ja","Kranz",IF(B88&gt;=(VLOOKUP(Auswertung!H88,Hilfstabelle!$B$2:$E$6,3)),"Kranz","")))</f>
        <v/>
      </c>
      <c r="L88" t="str">
        <f>IF(B88="","",IF(M88="Ja","Karte",IF(B88&gt;=(VLOOKUP(Auswertung!H88,Hilfstabelle!$B$2:$E$6,2)),"Karte","")))</f>
        <v/>
      </c>
    </row>
    <row r="89" spans="9:12" x14ac:dyDescent="0.25">
      <c r="I89" t="str">
        <f>IF(H89="","",VLOOKUP(Auswertung!H89,Hilfstabelle!$B$2:$E$6,4))</f>
        <v/>
      </c>
      <c r="K89" t="str">
        <f>IF(B89="","",IF(M89="Ja","Kranz",IF(B89&gt;=(VLOOKUP(Auswertung!H89,Hilfstabelle!$B$2:$E$6,3)),"Kranz","")))</f>
        <v/>
      </c>
      <c r="L89" t="str">
        <f>IF(B89="","",IF(M89="Ja","Karte",IF(B89&gt;=(VLOOKUP(Auswertung!H89,Hilfstabelle!$B$2:$E$6,2)),"Karte","")))</f>
        <v/>
      </c>
    </row>
    <row r="90" spans="9:12" x14ac:dyDescent="0.25">
      <c r="I90" t="str">
        <f>IF(H90="","",VLOOKUP(Auswertung!H90,Hilfstabelle!$B$2:$E$6,4))</f>
        <v/>
      </c>
      <c r="K90" t="str">
        <f>IF(B90="","",IF(M90="Ja","Kranz",IF(B90&gt;=(VLOOKUP(Auswertung!H90,Hilfstabelle!$B$2:$E$6,3)),"Kranz","")))</f>
        <v/>
      </c>
      <c r="L90" t="str">
        <f>IF(B90="","",IF(M90="Ja","Karte",IF(B90&gt;=(VLOOKUP(Auswertung!H90,Hilfstabelle!$B$2:$E$6,2)),"Karte","")))</f>
        <v/>
      </c>
    </row>
    <row r="91" spans="9:12" x14ac:dyDescent="0.25">
      <c r="I91" t="str">
        <f>IF(H91="","",VLOOKUP(Auswertung!H91,Hilfstabelle!$B$2:$E$6,4))</f>
        <v/>
      </c>
      <c r="K91" t="str">
        <f>IF(B91="","",IF(M91="Ja","Kranz",IF(B91&gt;=(VLOOKUP(Auswertung!H91,Hilfstabelle!$B$2:$E$6,3)),"Kranz","")))</f>
        <v/>
      </c>
      <c r="L91" t="str">
        <f>IF(B91="","",IF(M91="Ja","Karte",IF(B91&gt;=(VLOOKUP(Auswertung!H91,Hilfstabelle!$B$2:$E$6,2)),"Karte","")))</f>
        <v/>
      </c>
    </row>
    <row r="92" spans="9:12" x14ac:dyDescent="0.25">
      <c r="I92" t="str">
        <f>IF(H92="","",VLOOKUP(Auswertung!H92,Hilfstabelle!$B$2:$E$6,4))</f>
        <v/>
      </c>
      <c r="K92" t="str">
        <f>IF(B92="","",IF(M92="Ja","Kranz",IF(B92&gt;=(VLOOKUP(Auswertung!H92,Hilfstabelle!$B$2:$E$6,3)),"Kranz","")))</f>
        <v/>
      </c>
      <c r="L92" t="str">
        <f>IF(B92="","",IF(M92="Ja","Karte",IF(B92&gt;=(VLOOKUP(Auswertung!H92,Hilfstabelle!$B$2:$E$6,2)),"Karte","")))</f>
        <v/>
      </c>
    </row>
    <row r="93" spans="9:12" x14ac:dyDescent="0.25">
      <c r="I93" t="str">
        <f>IF(H93="","",VLOOKUP(Auswertung!H93,Hilfstabelle!$B$2:$E$6,4))</f>
        <v/>
      </c>
      <c r="K93" t="str">
        <f>IF(B93="","",IF(M93="Ja","Kranz",IF(B93&gt;=(VLOOKUP(Auswertung!H93,Hilfstabelle!$B$2:$E$6,3)),"Kranz","")))</f>
        <v/>
      </c>
      <c r="L93" t="str">
        <f>IF(B93="","",IF(M93="Ja","Karte",IF(B93&gt;=(VLOOKUP(Auswertung!H93,Hilfstabelle!$B$2:$E$6,2)),"Karte","")))</f>
        <v/>
      </c>
    </row>
    <row r="94" spans="9:12" x14ac:dyDescent="0.25">
      <c r="I94" t="str">
        <f>IF(H94="","",VLOOKUP(Auswertung!H94,Hilfstabelle!$B$2:$E$6,4))</f>
        <v/>
      </c>
      <c r="K94" t="str">
        <f>IF(B94="","",IF(M94="Ja","Kranz",IF(B94&gt;=(VLOOKUP(Auswertung!H94,Hilfstabelle!$B$2:$E$6,3)),"Kranz","")))</f>
        <v/>
      </c>
      <c r="L94" t="str">
        <f>IF(B94="","",IF(M94="Ja","Karte",IF(B94&gt;=(VLOOKUP(Auswertung!H94,Hilfstabelle!$B$2:$E$6,2)),"Karte","")))</f>
        <v/>
      </c>
    </row>
    <row r="95" spans="9:12" x14ac:dyDescent="0.25">
      <c r="I95" t="str">
        <f>IF(H95="","",VLOOKUP(Auswertung!H95,Hilfstabelle!$B$2:$E$6,4))</f>
        <v/>
      </c>
      <c r="K95" t="str">
        <f>IF(B95="","",IF(M95="Ja","Kranz",IF(B95&gt;=(VLOOKUP(Auswertung!H95,Hilfstabelle!$B$2:$E$6,3)),"Kranz","")))</f>
        <v/>
      </c>
      <c r="L95" t="str">
        <f>IF(B95="","",IF(M95="Ja","Karte",IF(B95&gt;=(VLOOKUP(Auswertung!H95,Hilfstabelle!$B$2:$E$6,2)),"Karte","")))</f>
        <v/>
      </c>
    </row>
    <row r="96" spans="9:12" x14ac:dyDescent="0.25">
      <c r="I96" t="str">
        <f>IF(H96="","",VLOOKUP(Auswertung!H96,Hilfstabelle!$B$2:$E$6,4))</f>
        <v/>
      </c>
      <c r="K96" t="str">
        <f>IF(B96="","",IF(M96="Ja","Kranz",IF(B96&gt;=(VLOOKUP(Auswertung!H96,Hilfstabelle!$B$2:$E$6,3)),"Kranz","")))</f>
        <v/>
      </c>
      <c r="L96" t="str">
        <f>IF(B96="","",IF(M96="Ja","Karte",IF(B96&gt;=(VLOOKUP(Auswertung!H96,Hilfstabelle!$B$2:$E$6,2)),"Karte","")))</f>
        <v/>
      </c>
    </row>
    <row r="97" spans="9:12" x14ac:dyDescent="0.25">
      <c r="I97" t="str">
        <f>IF(H97="","",VLOOKUP(Auswertung!H97,Hilfstabelle!$B$2:$E$6,4))</f>
        <v/>
      </c>
      <c r="K97" t="str">
        <f>IF(B97="","",IF(M97="Ja","Kranz",IF(B97&gt;=(VLOOKUP(Auswertung!H97,Hilfstabelle!$B$2:$E$6,3)),"Kranz","")))</f>
        <v/>
      </c>
      <c r="L97" t="str">
        <f>IF(B97="","",IF(M97="Ja","Karte",IF(B97&gt;=(VLOOKUP(Auswertung!H97,Hilfstabelle!$B$2:$E$6,2)),"Karte","")))</f>
        <v/>
      </c>
    </row>
    <row r="98" spans="9:12" x14ac:dyDescent="0.25">
      <c r="I98" t="str">
        <f>IF(H98="","",VLOOKUP(Auswertung!H98,Hilfstabelle!$B$2:$E$6,4))</f>
        <v/>
      </c>
      <c r="K98" t="str">
        <f>IF(B98="","",IF(M98="Ja","Kranz",IF(B98&gt;=(VLOOKUP(Auswertung!H98,Hilfstabelle!$B$2:$E$6,3)),"Kranz","")))</f>
        <v/>
      </c>
      <c r="L98" t="str">
        <f>IF(B98="","",IF(M98="Ja","Karte",IF(B98&gt;=(VLOOKUP(Auswertung!H98,Hilfstabelle!$B$2:$E$6,2)),"Karte","")))</f>
        <v/>
      </c>
    </row>
    <row r="99" spans="9:12" x14ac:dyDescent="0.25">
      <c r="I99" t="str">
        <f>IF(H99="","",VLOOKUP(Auswertung!H99,Hilfstabelle!$B$2:$E$6,4))</f>
        <v/>
      </c>
      <c r="K99" t="str">
        <f>IF(B99="","",IF(M99="Ja","Kranz",IF(B99&gt;=(VLOOKUP(Auswertung!H99,Hilfstabelle!$B$2:$E$6,3)),"Kranz","")))</f>
        <v/>
      </c>
      <c r="L99" t="str">
        <f>IF(B99="","",IF(M99="Ja","Karte",IF(B99&gt;=(VLOOKUP(Auswertung!H99,Hilfstabelle!$B$2:$E$6,2)),"Karte","")))</f>
        <v/>
      </c>
    </row>
  </sheetData>
  <sortState xmlns:xlrd2="http://schemas.microsoft.com/office/spreadsheetml/2017/richdata2" ref="A6:P99">
    <sortCondition descending="1" ref="B6:B99"/>
  </sortState>
  <dataValidations count="2">
    <dataValidation type="list" allowBlank="1" showInputMessage="1" showErrorMessage="1" sqref="N6:N99" xr:uid="{00000000-0002-0000-0000-000000000000}">
      <formula1>"Stgw 90,Stgw 57,Karabiner"</formula1>
    </dataValidation>
    <dataValidation type="list" allowBlank="1" showInputMessage="1" showErrorMessage="1" sqref="M6:M99 J6:J99" xr:uid="{00000000-0002-0000-0000-000001000000}">
      <formula1>"Ja"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B7" sqref="B7"/>
    </sheetView>
  </sheetViews>
  <sheetFormatPr baseColWidth="10" defaultRowHeight="15" x14ac:dyDescent="0.25"/>
  <cols>
    <col min="1" max="1" width="11.7109375" bestFit="1" customWidth="1"/>
    <col min="2" max="2" width="12.42578125" bestFit="1" customWidth="1"/>
    <col min="3" max="3" width="18.5703125" bestFit="1" customWidth="1"/>
    <col min="4" max="4" width="18" bestFit="1" customWidth="1"/>
    <col min="5" max="5" width="9.5703125" bestFit="1" customWidth="1"/>
  </cols>
  <sheetData>
    <row r="1" spans="1:5" x14ac:dyDescent="0.25">
      <c r="A1" t="s">
        <v>16</v>
      </c>
      <c r="B1" t="s">
        <v>15</v>
      </c>
      <c r="C1" t="s">
        <v>17</v>
      </c>
      <c r="D1" t="s">
        <v>18</v>
      </c>
      <c r="E1" t="s">
        <v>19</v>
      </c>
    </row>
    <row r="2" spans="1:5" x14ac:dyDescent="0.25">
      <c r="A2">
        <v>1950</v>
      </c>
      <c r="B2">
        <v>1900</v>
      </c>
      <c r="C2">
        <v>52</v>
      </c>
      <c r="D2">
        <v>54</v>
      </c>
      <c r="E2" t="s">
        <v>22</v>
      </c>
    </row>
    <row r="3" spans="1:5" x14ac:dyDescent="0.25">
      <c r="A3">
        <v>1960</v>
      </c>
      <c r="B3">
        <v>1951</v>
      </c>
      <c r="C3">
        <v>53</v>
      </c>
      <c r="D3">
        <v>55</v>
      </c>
      <c r="E3" t="s">
        <v>21</v>
      </c>
    </row>
    <row r="4" spans="1:5" x14ac:dyDescent="0.25">
      <c r="A4">
        <v>1999</v>
      </c>
      <c r="B4">
        <v>1961</v>
      </c>
      <c r="C4">
        <v>55</v>
      </c>
      <c r="D4">
        <v>57</v>
      </c>
      <c r="E4" t="s">
        <v>20</v>
      </c>
    </row>
    <row r="5" spans="1:5" x14ac:dyDescent="0.25">
      <c r="A5">
        <v>2003</v>
      </c>
      <c r="B5">
        <v>2000</v>
      </c>
      <c r="C5">
        <v>53</v>
      </c>
      <c r="D5">
        <v>55</v>
      </c>
      <c r="E5" t="s">
        <v>23</v>
      </c>
    </row>
    <row r="6" spans="1:5" x14ac:dyDescent="0.25">
      <c r="A6">
        <v>2011</v>
      </c>
      <c r="B6">
        <v>2005</v>
      </c>
      <c r="C6">
        <v>52</v>
      </c>
      <c r="D6">
        <v>54</v>
      </c>
      <c r="E6" t="s">
        <v>23</v>
      </c>
    </row>
  </sheetData>
  <sortState xmlns:xlrd2="http://schemas.microsoft.com/office/spreadsheetml/2017/richdata2" ref="A2:E6">
    <sortCondition ref="B2:B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Auswertung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Werner Wiederkehr</cp:lastModifiedBy>
  <dcterms:created xsi:type="dcterms:W3CDTF">2020-07-25T10:40:39Z</dcterms:created>
  <dcterms:modified xsi:type="dcterms:W3CDTF">2021-05-11T20:02:49Z</dcterms:modified>
</cp:coreProperties>
</file>